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2\1 výzva\"/>
    </mc:Choice>
  </mc:AlternateContent>
  <xr:revisionPtr revIDLastSave="0" documentId="13_ncr:1_{014835A2-13B7-4A43-B198-70429DB3AF35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S8" i="1" l="1"/>
  <c r="T9" i="1"/>
  <c r="S10" i="1"/>
  <c r="T12" i="1"/>
  <c r="P8" i="1"/>
  <c r="P9" i="1"/>
  <c r="P10" i="1"/>
  <c r="P11" i="1"/>
  <c r="P12" i="1"/>
  <c r="T8" i="1"/>
  <c r="S9" i="1"/>
  <c r="S11" i="1"/>
  <c r="T11" i="1"/>
  <c r="S12" i="1"/>
  <c r="P13" i="1"/>
  <c r="S13" i="1"/>
  <c r="T13" i="1"/>
  <c r="T10" i="1" l="1"/>
  <c r="P7" i="1"/>
  <c r="Q16" i="1" s="1"/>
  <c r="S7" i="1"/>
  <c r="R16" i="1" s="1"/>
  <c r="T7" i="1"/>
</calcChain>
</file>

<file path=xl/sharedStrings.xml><?xml version="1.0" encoding="utf-8"?>
<sst xmlns="http://schemas.openxmlformats.org/spreadsheetml/2006/main" count="70" uniqueCount="61">
  <si>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</si>
  <si>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</si>
  <si>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</si>
  <si>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</si>
  <si>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</si>
  <si>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</si>
  <si>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</si>
  <si>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</si>
  <si>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</si>
  <si>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</si>
  <si>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</si>
  <si>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</si>
  <si>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</si>
  <si>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30231000-7 - Počítačové monitory a konzoly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</si>
  <si>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</si>
  <si>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</si>
  <si>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</si>
  <si>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</si>
  <si>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</si>
  <si>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</si>
  <si>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</si>
  <si>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</si>
  <si>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</si>
  <si>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</si>
  <si>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</si>
  <si>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</si>
  <si>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</si>
  <si>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</si>
  <si>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</si>
  <si>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</si>
  <si>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</si>
  <si>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</si>
  <si>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</si>
  <si>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</si>
  <si>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</si>
  <si>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</si>
  <si>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</si>
  <si>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</si>
  <si>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 xml:space="preserve">Příloha č. 2 Kupní smlouvy - technická specifikace
Výpočetní technika (III.) 112 - 2022 </t>
  </si>
  <si>
    <t>Jednoramenný držák monitoru k mini PC k jeho upevnění na uzký stůl</t>
  </si>
  <si>
    <t>Externí disk</t>
  </si>
  <si>
    <t>Ing. Jaroslav Toninger,
Tel.: 37763 2029</t>
  </si>
  <si>
    <t>Technická 8, 
301 00 Plzeň,
Fakulta aplikovaných věd - Děkanát,
místnost UC 133</t>
  </si>
  <si>
    <t>Společná faktura</t>
  </si>
  <si>
    <t>Notebook 15,6"</t>
  </si>
  <si>
    <t>Provedení notebooku klasické.
Výkon procesoru v Passmark CPU více než 10 300 bodů (platné ke dni 26.9.2022), minimálně 4 jádra.
Operační paměť minimálně 16 GB.
SATA SSD disk o kapacitě minimálně 500 GB.
Integrovaná wifi karta.
Display min. Full HD 15,6" s rozlišením min. 1920x1080, provedení matné nebo antireflexni.
Webkamera a mikrofon.
Síťová karta 1 Gb/s Ethernet s podporou PXE.
Konktor RJ-45 integerovaný přímo na těle NTB.
Mminimálně 4x USB port (alespoň 3x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Hmotnost max. 1,8 kg.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</si>
  <si>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</si>
  <si>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Záruka na zboží min. 48 měsíců, servis NBD on site.</t>
  </si>
  <si>
    <t>PC nadstandard včetně klávesnice a myši</t>
  </si>
  <si>
    <t>Výkon procesoru v Passmark CPU více než 16 000 bodů (platné ke dni 26.9.2022), minimálně 4 jádra.
Operační paměť typu DDR4 minimálně 16 GB.
Grafická karta integrovaná v CPU.
SSD disk o kapacitě minimálně 1000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48 měsíců, servis NBD on site.</t>
  </si>
  <si>
    <t>Záruka na zboží min. 36 měsíců.</t>
  </si>
  <si>
    <t>Vykonné mini PC včetně klávesnice a myši</t>
  </si>
  <si>
    <t>Monitor 27" k mini PC (pol.č. 3)</t>
  </si>
  <si>
    <t>Univerzální držák na jeden LCD monitor.
Uchycení k desce stolu (na hranu nebo s průchodkou stolem).
Min. úhlopříčka monitoru 13", max. úhlopříčka monitoru 32".
Podpora roztečí VESA 75x75 a 100x100.
Maximální zatížení až 6,5 kg.
Integrovaný organizér kabelů.
Nezávislé nastavení polohy bez nutnosti použití nářadí a utahování.
Černé nebo šedé provedení.
Rozsahy ramene: náklon + 90°/- 45°;  natočení do stran +/- 180°;  rotace 360°.</t>
  </si>
  <si>
    <t>Externí USB disk.
Kapacita min. 1 TB.
Rozhraní USB 3.2 Gen2.
Rychlost čtení/zápisu min. 1000/1000 MB/s.
Možnost ochrany obsahu šifrováním.</t>
  </si>
  <si>
    <t>Monitor min. 32" s vysokým rozlišením</t>
  </si>
  <si>
    <t>NE</t>
  </si>
  <si>
    <t xml:space="preserve">Monitor min. 32".
Rozlišení min. 5120 x 1440.
Třída energetické účinnosti v rozpětí A až G. </t>
  </si>
  <si>
    <t>Mini PC o maximálních rozměrech 120 x 115 x 4 0mm.
Výkon procesoru v Passmark CPU více než 11 000 bodů (platné ke dni 26.9.2022), minimálně 4 fyzická jádra.
Operační paměť typu DDR4 minimálně 16 GB; minimálně 2x slot na RAM.
Grafická karta integrovaná v CPU.
Úložiště: SSD disk typu NVMe o kapacitě minimálně 500 GB.
Porty: min. 6 USB portů, z toho min. 2 USB 4.0 porty Type-C (s podporou Thunderbolt3);  min. 2x USB 3.2 v předním panelu;  grafický výstup HDMI2.0 a DisplayPort 1.4 přes USB Type-C.
Síť: síťová karta s min. rychlostí 1 Gb/s Ethernet s podporou PXE;  podpora WiFi a/b/g/n/ac/ax, BlueTooth min. v5.0.
Další vlastnosti: podpora bootování z USB;  podpora TPM 2.0.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Ppodpora prostřednictvím internetu musí umožňovat stahování ovladačů a manuálu z internetu adresně pro konkrétní zadaný typ (sériové číslo) zařízení.
Záruka na zboží min. 36 měsíců.</t>
  </si>
  <si>
    <t>Záruka na zboží min. 36 měsíců NBD On-Site.</t>
  </si>
  <si>
    <r>
      <t xml:space="preserve">Úhlopříčka 27" min. 4K UHD LCD panel.
Rozlišení min. 3840 x 2160 bodů.
Formát obrazu 16:9.
Pozorovací úhly min. 178°.
Technologie obrazovky IPS nebo PVA a deriváty.
LED podsvícení.
Antireflexní nebo matný povrch.
Min. 1x digitální rozhraní DisplayPort (min.1.2) a min. 1x rozhraní  HDMI 2.0.
Pivot.
Zabudovaný USB hub s minimálně 2x USB 3.0/3.1 gen1 porty.
Minimálně 1x USB Type-C port (s podporou DP).
Odezva maximálně 6 ms.
Jas minimálně 350 cd/m2.
Kontrast min. 1000:1.
Včetně HDMI kabelu s min. délkou 1,8 m. 
Záruka min. 36 měsíců NBD On-Site.
</t>
    </r>
    <r>
      <rPr>
        <sz val="11"/>
        <rFont val="Calibri"/>
        <family val="2"/>
        <charset val="238"/>
        <scheme val="minor"/>
      </rPr>
      <t xml:space="preserve">Třída energetické účinnosti v rozpětí A až 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</si>
</sst>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9" fillId="3" borderId="19" xfId="0" applyNumberFormat="1" applyFont="1" applyFill="1" applyBorder="1" applyAlignment="1">
      <alignment horizontal="center" vertical="center" wrapText="1"/>
    </xf>
    <xf numFmtId="0" fontId="9" fillId="3" borderId="12" xfId="0" applyNumberFormat="1" applyFont="1" applyFill="1" applyBorder="1" applyAlignment="1">
      <alignment horizontal="center" vertical="center" wrapText="1"/>
    </xf>
    <xf numFmtId="0" fontId="9" fillId="3" borderId="20" xfId="0" applyNumberFormat="1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3" borderId="19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4" fillId="3" borderId="20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2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50" zoomScaleNormal="50" workbookViewId="0">
      <selection activeCell="R7" sqref="R7:R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4.42578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44.42578125" style="5" customWidth="1"/>
    <col min="12" max="12" width="31" style="5" customWidth="1"/>
    <col min="13" max="13" width="23.42578125" style="5" customWidth="1"/>
    <col min="14" max="14" width="27.710937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94" t="s">
        <v>38</v>
      </c>
      <c r="C1" s="95"/>
      <c r="D1" s="9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4" t="s">
        <v>28</v>
      </c>
      <c r="H6" s="45" t="s">
        <v>30</v>
      </c>
      <c r="I6" s="40" t="s">
        <v>20</v>
      </c>
      <c r="J6" s="39" t="s">
        <v>21</v>
      </c>
      <c r="K6" s="39" t="s">
        <v>36</v>
      </c>
      <c r="L6" s="41" t="s">
        <v>22</v>
      </c>
      <c r="M6" s="42" t="s">
        <v>23</v>
      </c>
      <c r="N6" s="41" t="s">
        <v>24</v>
      </c>
      <c r="O6" s="39" t="s">
        <v>34</v>
      </c>
      <c r="P6" s="41" t="s">
        <v>25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26</v>
      </c>
      <c r="V6" s="39" t="s">
        <v>27</v>
      </c>
    </row>
    <row r="7" spans="1:22" ht="344.25" customHeight="1" thickTop="1" x14ac:dyDescent="0.25">
      <c r="A7" s="20"/>
      <c r="B7" s="48">
        <v>1</v>
      </c>
      <c r="C7" s="49" t="s">
        <v>44</v>
      </c>
      <c r="D7" s="50">
        <v>3</v>
      </c>
      <c r="E7" s="51" t="s">
        <v>29</v>
      </c>
      <c r="F7" s="74" t="s">
        <v>45</v>
      </c>
      <c r="G7" s="117"/>
      <c r="H7" s="118"/>
      <c r="I7" s="107" t="s">
        <v>43</v>
      </c>
      <c r="J7" s="110" t="s">
        <v>35</v>
      </c>
      <c r="K7" s="113" t="s">
        <v>37</v>
      </c>
      <c r="L7" s="73" t="s">
        <v>46</v>
      </c>
      <c r="M7" s="88" t="s">
        <v>41</v>
      </c>
      <c r="N7" s="91" t="s">
        <v>42</v>
      </c>
      <c r="O7" s="85">
        <v>21</v>
      </c>
      <c r="P7" s="52">
        <f>D7*Q7</f>
        <v>75000</v>
      </c>
      <c r="Q7" s="53">
        <v>25000</v>
      </c>
      <c r="R7" s="123"/>
      <c r="S7" s="54">
        <f>D7*R7</f>
        <v>0</v>
      </c>
      <c r="T7" s="55" t="str">
        <f t="shared" ref="T7" si="0">IF(ISNUMBER(R7), IF(R7&gt;Q7,"NEVYHOVUJE","VYHOVUJE")," ")</f>
        <v xml:space="preserve"> </v>
      </c>
      <c r="U7" s="82"/>
      <c r="V7" s="51" t="s">
        <v>11</v>
      </c>
    </row>
    <row r="8" spans="1:22" ht="319.5" customHeight="1" x14ac:dyDescent="0.25">
      <c r="A8" s="20"/>
      <c r="B8" s="56">
        <v>2</v>
      </c>
      <c r="C8" s="57" t="s">
        <v>48</v>
      </c>
      <c r="D8" s="58">
        <v>6</v>
      </c>
      <c r="E8" s="59" t="s">
        <v>29</v>
      </c>
      <c r="F8" s="75" t="s">
        <v>49</v>
      </c>
      <c r="G8" s="119"/>
      <c r="H8" s="120"/>
      <c r="I8" s="108"/>
      <c r="J8" s="111"/>
      <c r="K8" s="108"/>
      <c r="L8" s="76" t="s">
        <v>47</v>
      </c>
      <c r="M8" s="89"/>
      <c r="N8" s="92"/>
      <c r="O8" s="86"/>
      <c r="P8" s="61">
        <f>D8*Q8</f>
        <v>144000</v>
      </c>
      <c r="Q8" s="62">
        <v>24000</v>
      </c>
      <c r="R8" s="124"/>
      <c r="S8" s="63">
        <f>D8*R8</f>
        <v>0</v>
      </c>
      <c r="T8" s="64" t="str">
        <f t="shared" ref="T8:T12" si="1">IF(ISNUMBER(R8), IF(R8&gt;Q8,"NEVYHOVUJE","VYHOVUJE")," ")</f>
        <v xml:space="preserve"> </v>
      </c>
      <c r="U8" s="83"/>
      <c r="V8" s="59" t="s">
        <v>12</v>
      </c>
    </row>
    <row r="9" spans="1:22" ht="302.25" customHeight="1" x14ac:dyDescent="0.25">
      <c r="A9" s="20"/>
      <c r="B9" s="56">
        <v>3</v>
      </c>
      <c r="C9" s="57" t="s">
        <v>51</v>
      </c>
      <c r="D9" s="58">
        <v>1</v>
      </c>
      <c r="E9" s="59" t="s">
        <v>29</v>
      </c>
      <c r="F9" s="80" t="s">
        <v>58</v>
      </c>
      <c r="G9" s="119"/>
      <c r="H9" s="120"/>
      <c r="I9" s="108"/>
      <c r="J9" s="111"/>
      <c r="K9" s="108"/>
      <c r="L9" s="76" t="s">
        <v>50</v>
      </c>
      <c r="M9" s="89"/>
      <c r="N9" s="92"/>
      <c r="O9" s="86"/>
      <c r="P9" s="61">
        <f>D9*Q9</f>
        <v>22000</v>
      </c>
      <c r="Q9" s="62">
        <v>22000</v>
      </c>
      <c r="R9" s="124"/>
      <c r="S9" s="63">
        <f>D9*R9</f>
        <v>0</v>
      </c>
      <c r="T9" s="64" t="str">
        <f t="shared" si="1"/>
        <v xml:space="preserve"> </v>
      </c>
      <c r="U9" s="83"/>
      <c r="V9" s="59" t="s">
        <v>12</v>
      </c>
    </row>
    <row r="10" spans="1:22" ht="285" customHeight="1" x14ac:dyDescent="0.25">
      <c r="A10" s="20"/>
      <c r="B10" s="56">
        <v>4</v>
      </c>
      <c r="C10" s="57" t="s">
        <v>52</v>
      </c>
      <c r="D10" s="58">
        <v>1</v>
      </c>
      <c r="E10" s="59" t="s">
        <v>29</v>
      </c>
      <c r="F10" s="80" t="s">
        <v>60</v>
      </c>
      <c r="G10" s="119"/>
      <c r="H10" s="120"/>
      <c r="I10" s="108"/>
      <c r="J10" s="111"/>
      <c r="K10" s="108"/>
      <c r="L10" s="81" t="s">
        <v>59</v>
      </c>
      <c r="M10" s="89"/>
      <c r="N10" s="92"/>
      <c r="O10" s="86"/>
      <c r="P10" s="61">
        <f>D10*Q10</f>
        <v>8000</v>
      </c>
      <c r="Q10" s="62">
        <v>8000</v>
      </c>
      <c r="R10" s="124"/>
      <c r="S10" s="63">
        <f>D10*R10</f>
        <v>0</v>
      </c>
      <c r="T10" s="64" t="str">
        <f t="shared" si="1"/>
        <v xml:space="preserve"> </v>
      </c>
      <c r="U10" s="83"/>
      <c r="V10" s="59" t="s">
        <v>14</v>
      </c>
    </row>
    <row r="11" spans="1:22" ht="176.25" customHeight="1" x14ac:dyDescent="0.25">
      <c r="A11" s="20"/>
      <c r="B11" s="56">
        <v>5</v>
      </c>
      <c r="C11" s="57" t="s">
        <v>39</v>
      </c>
      <c r="D11" s="58">
        <v>1</v>
      </c>
      <c r="E11" s="59" t="s">
        <v>29</v>
      </c>
      <c r="F11" s="75" t="s">
        <v>53</v>
      </c>
      <c r="G11" s="119"/>
      <c r="H11" s="60" t="s">
        <v>56</v>
      </c>
      <c r="I11" s="108"/>
      <c r="J11" s="111"/>
      <c r="K11" s="108"/>
      <c r="L11" s="114"/>
      <c r="M11" s="89"/>
      <c r="N11" s="92"/>
      <c r="O11" s="86"/>
      <c r="P11" s="61">
        <f>D11*Q11</f>
        <v>900</v>
      </c>
      <c r="Q11" s="62">
        <v>900</v>
      </c>
      <c r="R11" s="124"/>
      <c r="S11" s="63">
        <f>D11*R11</f>
        <v>0</v>
      </c>
      <c r="T11" s="64" t="str">
        <f t="shared" si="1"/>
        <v xml:space="preserve"> </v>
      </c>
      <c r="U11" s="83"/>
      <c r="V11" s="59" t="s">
        <v>16</v>
      </c>
    </row>
    <row r="12" spans="1:22" ht="106.5" customHeight="1" x14ac:dyDescent="0.25">
      <c r="A12" s="20"/>
      <c r="B12" s="56">
        <v>6</v>
      </c>
      <c r="C12" s="57" t="s">
        <v>40</v>
      </c>
      <c r="D12" s="58">
        <v>2</v>
      </c>
      <c r="E12" s="59" t="s">
        <v>29</v>
      </c>
      <c r="F12" s="75" t="s">
        <v>54</v>
      </c>
      <c r="G12" s="119"/>
      <c r="H12" s="60" t="s">
        <v>56</v>
      </c>
      <c r="I12" s="108"/>
      <c r="J12" s="111"/>
      <c r="K12" s="108"/>
      <c r="L12" s="115"/>
      <c r="M12" s="89"/>
      <c r="N12" s="92"/>
      <c r="O12" s="86"/>
      <c r="P12" s="61">
        <f>D12*Q12</f>
        <v>5800</v>
      </c>
      <c r="Q12" s="62">
        <v>2900</v>
      </c>
      <c r="R12" s="124"/>
      <c r="S12" s="63">
        <f>D12*R12</f>
        <v>0</v>
      </c>
      <c r="T12" s="64" t="str">
        <f t="shared" si="1"/>
        <v xml:space="preserve"> </v>
      </c>
      <c r="U12" s="83"/>
      <c r="V12" s="59" t="s">
        <v>15</v>
      </c>
    </row>
    <row r="13" spans="1:22" ht="72.75" customHeight="1" thickBot="1" x14ac:dyDescent="0.3">
      <c r="A13" s="20"/>
      <c r="B13" s="65">
        <v>7</v>
      </c>
      <c r="C13" s="66" t="s">
        <v>55</v>
      </c>
      <c r="D13" s="67">
        <v>1</v>
      </c>
      <c r="E13" s="68" t="s">
        <v>29</v>
      </c>
      <c r="F13" s="77" t="s">
        <v>57</v>
      </c>
      <c r="G13" s="121"/>
      <c r="H13" s="122"/>
      <c r="I13" s="109"/>
      <c r="J13" s="112"/>
      <c r="K13" s="109"/>
      <c r="L13" s="116"/>
      <c r="M13" s="90"/>
      <c r="N13" s="93"/>
      <c r="O13" s="87"/>
      <c r="P13" s="69">
        <f>D13*Q13</f>
        <v>24500</v>
      </c>
      <c r="Q13" s="70">
        <v>24500</v>
      </c>
      <c r="R13" s="125"/>
      <c r="S13" s="71">
        <f>D13*R13</f>
        <v>0</v>
      </c>
      <c r="T13" s="72" t="str">
        <f t="shared" ref="T13" si="2">IF(ISNUMBER(R13), IF(R13&gt;Q13,"NEVYHOVUJE","VYHOVUJE")," ")</f>
        <v xml:space="preserve"> </v>
      </c>
      <c r="U13" s="84"/>
      <c r="V13" s="68" t="s">
        <v>13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05" t="s">
        <v>33</v>
      </c>
      <c r="C15" s="105"/>
      <c r="D15" s="105"/>
      <c r="E15" s="105"/>
      <c r="F15" s="105"/>
      <c r="G15" s="105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02" t="s">
        <v>10</v>
      </c>
      <c r="S15" s="103"/>
      <c r="T15" s="104"/>
      <c r="U15" s="24"/>
      <c r="V15" s="25"/>
    </row>
    <row r="16" spans="1:22" ht="50.45" customHeight="1" thickTop="1" thickBot="1" x14ac:dyDescent="0.3">
      <c r="B16" s="106" t="s">
        <v>31</v>
      </c>
      <c r="C16" s="106"/>
      <c r="D16" s="106"/>
      <c r="E16" s="106"/>
      <c r="F16" s="106"/>
      <c r="G16" s="106"/>
      <c r="H16" s="106"/>
      <c r="I16" s="26"/>
      <c r="L16" s="9"/>
      <c r="M16" s="9"/>
      <c r="N16" s="9"/>
      <c r="O16" s="27"/>
      <c r="P16" s="27"/>
      <c r="Q16" s="28">
        <f>SUM(P7:P13)</f>
        <v>280200</v>
      </c>
      <c r="R16" s="99">
        <f>SUM(S7:S13)</f>
        <v>0</v>
      </c>
      <c r="S16" s="100"/>
      <c r="T16" s="101"/>
    </row>
    <row r="17" spans="2:19" ht="15.75" thickTop="1" x14ac:dyDescent="0.25">
      <c r="B17" s="98" t="s">
        <v>32</v>
      </c>
      <c r="C17" s="98"/>
      <c r="D17" s="98"/>
      <c r="E17" s="98"/>
      <c r="F17" s="98"/>
      <c r="G17" s="98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9"/>
      <c r="H100" s="7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9"/>
      <c r="H101" s="7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9"/>
      <c r="H102" s="79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ZAJKTSV5cp5E3xq3dqOK9fdlagV3h4XBZskulUqzAqwZMULBlH/G2WE4BckoBvvdxngq3sQ2DX7uk8zXxdLQyQ==" saltValue="GgtN48bVXUBFDQaFRp1lAA==" spinCount="100000" sheet="1" objects="1" scenarios="1"/>
  <mergeCells count="15">
    <mergeCell ref="B1:D1"/>
    <mergeCell ref="G5:H5"/>
    <mergeCell ref="B17:G17"/>
    <mergeCell ref="R16:T16"/>
    <mergeCell ref="R15:T15"/>
    <mergeCell ref="B15:G15"/>
    <mergeCell ref="B16:H16"/>
    <mergeCell ref="I7:I13"/>
    <mergeCell ref="J7:J13"/>
    <mergeCell ref="K7:K13"/>
    <mergeCell ref="L11:L13"/>
    <mergeCell ref="U7:U13"/>
    <mergeCell ref="O7:O13"/>
    <mergeCell ref="M7:M13"/>
    <mergeCell ref="N7:N13"/>
  </mergeCells>
  <conditionalFormatting sqref="B7:B13 D7:D13">
    <cfRule type="containsBlanks" dxfId="7" priority="76">
      <formula>LEN(TRIM(B7))=0</formula>
    </cfRule>
  </conditionalFormatting>
  <conditionalFormatting sqref="B7:B13">
    <cfRule type="cellIs" dxfId="6" priority="73" operator="greaterThanOrEqual">
      <formula>1</formula>
    </cfRule>
  </conditionalFormatting>
  <conditionalFormatting sqref="T7:T13">
    <cfRule type="cellIs" dxfId="5" priority="60" operator="equal">
      <formula>"VYHOVUJE"</formula>
    </cfRule>
  </conditionalFormatting>
  <conditionalFormatting sqref="T7:T13">
    <cfRule type="cellIs" dxfId="4" priority="59" operator="equal">
      <formula>"NEVYHOVUJE"</formula>
    </cfRule>
  </conditionalFormatting>
  <conditionalFormatting sqref="G7:H13 R7:R13">
    <cfRule type="containsBlanks" dxfId="3" priority="53">
      <formula>LEN(TRIM(G7))=0</formula>
    </cfRule>
  </conditionalFormatting>
  <conditionalFormatting sqref="G7:H13 R7:R13">
    <cfRule type="notContainsBlanks" dxfId="2" priority="51">
      <formula>LEN(TRIM(G7))&gt;0</formula>
    </cfRule>
  </conditionalFormatting>
  <conditionalFormatting sqref="G7:H13 R7:R13">
    <cfRule type="notContainsBlanks" dxfId="1" priority="50">
      <formula>LEN(TRIM(G7))&gt;0</formula>
    </cfRule>
  </conditionalFormatting>
  <conditionalFormatting sqref="G7:H13">
    <cfRule type="notContainsBlanks" dxfId="0" priority="49">
      <formula>LEN(TRIM(G7))&gt;0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" xr:uid="{4F8F7A7E-91D6-48F4-9EDC-CFB63AA5A37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2022-10-04T05:18:18Z</cp:lastPrinted>
  <dcterms:created xsi:type="dcterms:W3CDTF">2014-03-05T12:43:32Z</dcterms:created>
  <dcterms:modified xsi:type="dcterms:W3CDTF">2022-10-04T09:25:52Z</dcterms:modified>
</cp:coreProperties>
</file>